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Pregnancy test" sheetId="2" r:id="rId5"/>
  </sheets>
</workbook>
</file>

<file path=xl/sharedStrings.xml><?xml version="1.0" encoding="utf-8"?>
<sst xmlns="http://schemas.openxmlformats.org/spreadsheetml/2006/main" uniqueCount="17">
  <si>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</si>
  <si>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</si>
  <si>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</si>
  <si>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</si>
  <si>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Pregnancy test</t>
  </si>
  <si>
    <t>Table 1</t>
  </si>
  <si>
    <t>Cost Effectiveness of Pregnancy Checking Cows - 100 cow herd</t>
  </si>
  <si>
    <t xml:space="preserve">% </t>
  </si>
  <si>
    <t xml:space="preserve">days </t>
  </si>
  <si>
    <t xml:space="preserve">#feed </t>
  </si>
  <si>
    <t>price/ton feed</t>
  </si>
  <si>
    <t>open</t>
  </si>
  <si>
    <t>to feed</t>
  </si>
  <si>
    <t>fed/day</t>
  </si>
  <si>
    <t>100 cows in herd - $6/head to pregnancy test (DVM fee and owner labor), all costs in black make it a profitable decision to pregnancy test. Yellow = not cost effective.</t>
  </si>
  <si>
    <t>Example: If 8% cows are open and feed costs $250/ton, 8 cows will eat $6000 worth of feed in 150 days and they will generate $0 revenue.</t>
  </si>
  <si>
    <t>Pregnancy testing at $6/head gives a return on investment of 9:1 in this example.</t>
  </si>
</sst>
</file>

<file path=xl/styles.xml><?xml version="1.0" encoding="utf-8"?>
<styleSheet xmlns="http://schemas.openxmlformats.org/spreadsheetml/2006/main">
  <numFmts count="2">
    <numFmt numFmtId="0" formatCode="General"/>
    <numFmt numFmtId="59" formatCode="&quot; &quot;&quot;$&quot;* #,##0&quot; &quot;;&quot; &quot;&quot;$&quot;* (#,##0);&quot; &quot;&quot;$&quot;* &quot;-&quot;??&quot; &quot;"/>
  </numFmts>
  <fonts count="9">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1"/>
      <color indexed="8"/>
      <name val="Calibri"/>
    </font>
    <font>
      <sz val="11"/>
      <color indexed="14"/>
      <name val="Calibri"/>
    </font>
    <font>
      <b val="1"/>
      <sz val="11"/>
      <color indexed="14"/>
      <name val="Calibri"/>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s>
  <borders count="29">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thin">
        <color indexed="12"/>
      </left>
      <right style="thin">
        <color indexed="8"/>
      </right>
      <top style="thin">
        <color indexed="12"/>
      </top>
      <bottom style="medium">
        <color indexed="8"/>
      </bottom>
      <diagonal/>
    </border>
    <border>
      <left style="thin">
        <color indexed="8"/>
      </left>
      <right style="thin">
        <color indexed="12"/>
      </right>
      <top style="thin">
        <color indexed="12"/>
      </top>
      <bottom style="medium">
        <color indexed="8"/>
      </bottom>
      <diagonal/>
    </border>
    <border>
      <left style="thin">
        <color indexed="12"/>
      </left>
      <right style="thick">
        <color indexed="8"/>
      </right>
      <top style="thin">
        <color indexed="12"/>
      </top>
      <bottom style="medium">
        <color indexed="8"/>
      </bottom>
      <diagonal/>
    </border>
    <border>
      <left style="thick">
        <color indexed="8"/>
      </left>
      <right style="thin">
        <color indexed="12"/>
      </right>
      <top style="thin">
        <color indexed="12"/>
      </top>
      <bottom style="medium">
        <color indexed="8"/>
      </bottom>
      <diagonal/>
    </border>
    <border>
      <left style="thin">
        <color indexed="12"/>
      </left>
      <right style="thin">
        <color indexed="12"/>
      </right>
      <top style="medium">
        <color indexed="8"/>
      </top>
      <bottom style="thin">
        <color indexed="12"/>
      </bottom>
      <diagonal/>
    </border>
    <border>
      <left style="thin">
        <color indexed="12"/>
      </left>
      <right style="thin">
        <color indexed="8"/>
      </right>
      <top style="medium">
        <color indexed="8"/>
      </top>
      <bottom style="thin">
        <color indexed="12"/>
      </bottom>
      <diagonal/>
    </border>
    <border>
      <left style="thin">
        <color indexed="8"/>
      </left>
      <right/>
      <top style="medium">
        <color indexed="8"/>
      </top>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12"/>
      </right>
      <top style="medium">
        <color indexed="8"/>
      </top>
      <bottom style="thin">
        <color indexed="12"/>
      </bottom>
      <diagonal/>
    </border>
    <border>
      <left style="thin">
        <color indexed="12"/>
      </left>
      <right style="thick">
        <color indexed="8"/>
      </right>
      <top style="medium">
        <color indexed="8"/>
      </top>
      <bottom style="thin">
        <color indexed="12"/>
      </bottom>
      <diagonal/>
    </border>
    <border>
      <left style="thick">
        <color indexed="8"/>
      </left>
      <right style="thin">
        <color indexed="12"/>
      </right>
      <top style="medium">
        <color indexed="8"/>
      </top>
      <bottom style="thin">
        <color indexed="12"/>
      </bottom>
      <diagonal/>
    </border>
    <border>
      <left style="thin">
        <color indexed="8"/>
      </left>
      <right style="thin">
        <color indexed="8"/>
      </right>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thick">
        <color indexed="8"/>
      </right>
      <top style="thin">
        <color indexed="12"/>
      </top>
      <bottom style="thin">
        <color indexed="12"/>
      </bottom>
      <diagonal/>
    </border>
    <border>
      <left style="thick">
        <color indexed="8"/>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8"/>
      </bottom>
      <diagonal/>
    </border>
    <border>
      <left style="thin">
        <color indexed="12"/>
      </left>
      <right style="thin">
        <color indexed="8"/>
      </right>
      <top style="thin">
        <color indexed="12"/>
      </top>
      <bottom style="thick">
        <color indexed="8"/>
      </bottom>
      <diagonal/>
    </border>
    <border>
      <left style="thin">
        <color indexed="12"/>
      </left>
      <right style="medium">
        <color indexed="8"/>
      </right>
      <top style="thin">
        <color indexed="12"/>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thin">
        <color indexed="12"/>
      </left>
      <right style="thin">
        <color indexed="12"/>
      </right>
      <top style="thick">
        <color indexed="8"/>
      </top>
      <bottom style="thin">
        <color indexed="12"/>
      </bottom>
      <diagonal/>
    </border>
    <border>
      <left style="thin">
        <color indexed="12"/>
      </left>
      <right style="thin">
        <color indexed="8"/>
      </right>
      <top style="thick">
        <color indexed="8"/>
      </top>
      <bottom style="thin">
        <color indexed="12"/>
      </bottom>
      <diagonal/>
    </border>
  </borders>
  <cellStyleXfs count="1">
    <xf numFmtId="0" fontId="0" applyNumberFormat="0" applyFont="1" applyFill="0" applyBorder="0" applyAlignment="1" applyProtection="0">
      <alignment vertical="bottom"/>
    </xf>
  </cellStyleXfs>
  <cellXfs count="5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2" borderId="1" applyNumberFormat="1" applyFont="1" applyFill="0" applyBorder="1" applyAlignment="1" applyProtection="0">
      <alignment horizontal="center" vertical="bottom"/>
    </xf>
    <xf numFmtId="0" fontId="0" fillId="4" borderId="1" applyNumberFormat="0" applyFont="1" applyFill="1" applyBorder="1" applyAlignment="1" applyProtection="0">
      <alignment vertical="bottom"/>
    </xf>
    <xf numFmtId="49" fontId="0" borderId="1" applyNumberFormat="1" applyFont="1" applyFill="0" applyBorder="1" applyAlignment="1" applyProtection="0">
      <alignment horizontal="center" vertical="bottom"/>
    </xf>
    <xf numFmtId="49" fontId="0" fillId="4" borderId="1" applyNumberFormat="1" applyFont="1" applyFill="1" applyBorder="1" applyAlignment="1" applyProtection="0">
      <alignment horizontal="center" vertical="bottom"/>
    </xf>
    <xf numFmtId="49" fontId="0" fillId="4" borderId="2" applyNumberFormat="1" applyFont="1" applyFill="1" applyBorder="1" applyAlignment="1" applyProtection="0">
      <alignment horizontal="center" vertical="bottom"/>
    </xf>
    <xf numFmtId="0" fontId="0" fillId="4" borderId="3" applyNumberFormat="0" applyFont="1" applyFill="1" applyBorder="1" applyAlignment="1" applyProtection="0">
      <alignment horizontal="center" vertical="bottom"/>
    </xf>
    <xf numFmtId="49" fontId="0" fillId="4" borderId="1" applyNumberFormat="1" applyFont="1" applyFill="1" applyBorder="1" applyAlignment="1" applyProtection="0">
      <alignment vertical="bottom"/>
    </xf>
    <xf numFmtId="49" fontId="0" borderId="4" applyNumberFormat="1" applyFont="1" applyFill="0" applyBorder="1" applyAlignment="1" applyProtection="0">
      <alignment horizontal="center" vertical="bottom"/>
    </xf>
    <xf numFmtId="49" fontId="0" fillId="4" borderId="4" applyNumberFormat="1" applyFont="1" applyFill="1" applyBorder="1" applyAlignment="1" applyProtection="0">
      <alignment horizontal="center" vertical="bottom"/>
    </xf>
    <xf numFmtId="49" fontId="0" fillId="4" borderId="5" applyNumberFormat="1" applyFont="1" applyFill="1" applyBorder="1" applyAlignment="1" applyProtection="0">
      <alignment horizontal="center" vertical="bottom"/>
    </xf>
    <xf numFmtId="59" fontId="6" fillId="4" borderId="6" applyNumberFormat="1" applyFont="1" applyFill="1" applyBorder="1" applyAlignment="1" applyProtection="0">
      <alignment horizontal="center" vertical="bottom"/>
    </xf>
    <xf numFmtId="59" fontId="6" fillId="4" borderId="4" applyNumberFormat="1" applyFont="1" applyFill="1" applyBorder="1" applyAlignment="1" applyProtection="0">
      <alignment vertical="bottom"/>
    </xf>
    <xf numFmtId="59" fontId="6" fillId="4" borderId="7" applyNumberFormat="1" applyFont="1" applyFill="1" applyBorder="1" applyAlignment="1" applyProtection="0">
      <alignment vertical="bottom"/>
    </xf>
    <xf numFmtId="59" fontId="6" fillId="4" borderId="8" applyNumberFormat="1" applyFont="1" applyFill="1" applyBorder="1" applyAlignment="1" applyProtection="0">
      <alignment vertical="bottom"/>
    </xf>
    <xf numFmtId="0" fontId="0" borderId="9" applyNumberFormat="1" applyFont="1" applyFill="0" applyBorder="1" applyAlignment="1" applyProtection="0">
      <alignment horizontal="center" vertical="bottom"/>
    </xf>
    <xf numFmtId="0" fontId="0" fillId="4" borderId="9" applyNumberFormat="1" applyFont="1" applyFill="1" applyBorder="1" applyAlignment="1" applyProtection="0">
      <alignment horizontal="center" vertical="bottom"/>
    </xf>
    <xf numFmtId="0" fontId="0" fillId="4" borderId="10" applyNumberFormat="1" applyFont="1" applyFill="1" applyBorder="1" applyAlignment="1" applyProtection="0">
      <alignment horizontal="center" vertical="bottom"/>
    </xf>
    <xf numFmtId="59" fontId="7" fillId="5" borderId="11" applyNumberFormat="1" applyFont="1" applyFill="1" applyBorder="1" applyAlignment="1" applyProtection="0">
      <alignment vertical="bottom"/>
    </xf>
    <xf numFmtId="59" fontId="7" fillId="5" borderId="12" applyNumberFormat="1" applyFont="1" applyFill="1" applyBorder="1" applyAlignment="1" applyProtection="0">
      <alignment vertical="bottom"/>
    </xf>
    <xf numFmtId="59" fontId="8" fillId="5" borderId="13" applyNumberFormat="1" applyFont="1" applyFill="1" applyBorder="1" applyAlignment="1" applyProtection="0">
      <alignment vertical="bottom"/>
    </xf>
    <xf numFmtId="59" fontId="6" fillId="4" borderId="14" applyNumberFormat="1" applyFont="1" applyFill="1" applyBorder="1" applyAlignment="1" applyProtection="0">
      <alignment vertical="bottom"/>
    </xf>
    <xf numFmtId="59" fontId="6" fillId="4" borderId="15" applyNumberFormat="1" applyFont="1" applyFill="1" applyBorder="1" applyAlignment="1" applyProtection="0">
      <alignment vertical="bottom"/>
    </xf>
    <xf numFmtId="59" fontId="6" fillId="4" borderId="16" applyNumberFormat="1" applyFont="1" applyFill="1" applyBorder="1" applyAlignment="1" applyProtection="0">
      <alignment vertical="bottom"/>
    </xf>
    <xf numFmtId="59" fontId="6" fillId="4" borderId="9" applyNumberFormat="1" applyFont="1" applyFill="1" applyBorder="1" applyAlignment="1" applyProtection="0">
      <alignment vertical="bottom"/>
    </xf>
    <xf numFmtId="0" fontId="0" borderId="1" applyNumberFormat="1" applyFont="1" applyFill="0" applyBorder="1" applyAlignment="1" applyProtection="0">
      <alignment horizontal="center" vertical="bottom"/>
    </xf>
    <xf numFmtId="0" fontId="0" fillId="4" borderId="1" applyNumberFormat="1" applyFont="1" applyFill="1" applyBorder="1" applyAlignment="1" applyProtection="0">
      <alignment horizontal="center" vertical="bottom"/>
    </xf>
    <xf numFmtId="0" fontId="0" fillId="4" borderId="2" applyNumberFormat="1" applyFont="1" applyFill="1" applyBorder="1" applyAlignment="1" applyProtection="0">
      <alignment horizontal="center" vertical="bottom"/>
    </xf>
    <xf numFmtId="59" fontId="7" fillId="5" borderId="17" applyNumberFormat="1" applyFont="1" applyFill="1" applyBorder="1" applyAlignment="1" applyProtection="0">
      <alignment vertical="bottom"/>
    </xf>
    <xf numFmtId="59" fontId="6" fillId="4" borderId="18" applyNumberFormat="1" applyFont="1" applyFill="1" applyBorder="1" applyAlignment="1" applyProtection="0">
      <alignment vertical="bottom"/>
    </xf>
    <xf numFmtId="59" fontId="6" fillId="4" borderId="19" applyNumberFormat="1" applyFont="1" applyFill="1" applyBorder="1" applyAlignment="1" applyProtection="0">
      <alignment vertical="bottom"/>
    </xf>
    <xf numFmtId="59" fontId="6" fillId="4" borderId="1" applyNumberFormat="1" applyFont="1" applyFill="1" applyBorder="1" applyAlignment="1" applyProtection="0">
      <alignment vertical="bottom"/>
    </xf>
    <xf numFmtId="59" fontId="6" fillId="4" borderId="20" applyNumberFormat="1" applyFont="1" applyFill="1" applyBorder="1" applyAlignment="1" applyProtection="0">
      <alignment vertical="bottom"/>
    </xf>
    <xf numFmtId="59" fontId="6" fillId="4" borderId="21" applyNumberFormat="1" applyFont="1" applyFill="1" applyBorder="1" applyAlignment="1" applyProtection="0">
      <alignment vertical="bottom"/>
    </xf>
    <xf numFmtId="59" fontId="6" fillId="4" borderId="3" applyNumberFormat="1" applyFont="1" applyFill="1" applyBorder="1" applyAlignment="1" applyProtection="0">
      <alignment vertical="bottom"/>
    </xf>
    <xf numFmtId="0" fontId="0" borderId="22" applyNumberFormat="1" applyFont="1" applyFill="0" applyBorder="1" applyAlignment="1" applyProtection="0">
      <alignment horizontal="center" vertical="bottom"/>
    </xf>
    <xf numFmtId="0" fontId="0" fillId="4" borderId="22" applyNumberFormat="1" applyFont="1" applyFill="1" applyBorder="1" applyAlignment="1" applyProtection="0">
      <alignment horizontal="center" vertical="bottom"/>
    </xf>
    <xf numFmtId="0" fontId="0" fillId="4" borderId="23" applyNumberFormat="1" applyFont="1" applyFill="1" applyBorder="1" applyAlignment="1" applyProtection="0">
      <alignment horizontal="center" vertical="bottom"/>
    </xf>
    <xf numFmtId="59" fontId="6" fillId="4" borderId="6" applyNumberFormat="1" applyFont="1" applyFill="1" applyBorder="1" applyAlignment="1" applyProtection="0">
      <alignment vertical="bottom"/>
    </xf>
    <xf numFmtId="59" fontId="6" fillId="4" borderId="24" applyNumberFormat="1" applyFont="1" applyFill="1" applyBorder="1" applyAlignment="1" applyProtection="0">
      <alignment vertical="bottom"/>
    </xf>
    <xf numFmtId="59" fontId="6" fillId="4" borderId="25" applyNumberFormat="1" applyFont="1" applyFill="1" applyBorder="1" applyAlignment="1" applyProtection="0">
      <alignment vertical="bottom"/>
    </xf>
    <xf numFmtId="59" fontId="6" fillId="4" borderId="26" applyNumberFormat="1" applyFont="1" applyFill="1" applyBorder="1" applyAlignment="1" applyProtection="0">
      <alignment vertical="bottom"/>
    </xf>
    <xf numFmtId="0" fontId="0" borderId="27" applyNumberFormat="1" applyFont="1" applyFill="0" applyBorder="1" applyAlignment="1" applyProtection="0">
      <alignment horizontal="center" vertical="bottom"/>
    </xf>
    <xf numFmtId="0" fontId="0" fillId="4" borderId="27" applyNumberFormat="1" applyFont="1" applyFill="1" applyBorder="1" applyAlignment="1" applyProtection="0">
      <alignment horizontal="center" vertical="bottom"/>
    </xf>
    <xf numFmtId="0" fontId="0" fillId="4" borderId="28" applyNumberFormat="1" applyFont="1" applyFill="1" applyBorder="1" applyAlignment="1" applyProtection="0">
      <alignment horizontal="center" vertical="bottom"/>
    </xf>
    <xf numFmtId="0" fontId="0" borderId="1" applyNumberFormat="0" applyFont="1" applyFill="0" applyBorder="1" applyAlignment="1" applyProtection="0">
      <alignment vertical="bottom"/>
    </xf>
    <xf numFmtId="49" fontId="0" borderId="1"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dd0806"/>
      <rgbColor rgb="fffcf305"/>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Pregnancy test'!R1C1" tooltip="" display="Pregnancy test"/>
  </hyperlinks>
</worksheet>
</file>

<file path=xl/worksheets/sheet2.xml><?xml version="1.0" encoding="utf-8"?>
<worksheet xmlns:r="http://schemas.openxmlformats.org/officeDocument/2006/relationships" xmlns="http://schemas.openxmlformats.org/spreadsheetml/2006/main">
  <dimension ref="A1:M23"/>
  <sheetViews>
    <sheetView workbookViewId="0" showGridLines="0" defaultGridColor="1"/>
  </sheetViews>
  <sheetFormatPr defaultColWidth="8.83333" defaultRowHeight="14.5" customHeight="1" outlineLevelRow="0" outlineLevelCol="0"/>
  <cols>
    <col min="1" max="1" width="8.85156" style="6" customWidth="1"/>
    <col min="2" max="2" width="13" style="6" customWidth="1"/>
    <col min="3" max="4" width="11" style="6" customWidth="1"/>
    <col min="5" max="7" width="10.5" style="6" customWidth="1"/>
    <col min="8" max="13" width="11.5" style="6" customWidth="1"/>
    <col min="14" max="256" width="8.85156" style="6" customWidth="1"/>
  </cols>
  <sheetData>
    <row r="1" ht="19" customHeight="1">
      <c r="A1" t="s" s="7">
        <v>6</v>
      </c>
      <c r="B1" s="8"/>
      <c r="C1" s="8"/>
      <c r="D1" s="8"/>
      <c r="E1" s="8"/>
      <c r="F1" s="8"/>
      <c r="G1" s="8"/>
      <c r="H1" s="8"/>
      <c r="I1" s="8"/>
      <c r="J1" s="8"/>
      <c r="K1" s="8"/>
      <c r="L1" s="8"/>
      <c r="M1" s="8"/>
    </row>
    <row r="2" ht="15" customHeight="1">
      <c r="A2" t="s" s="9">
        <v>7</v>
      </c>
      <c r="B2" t="s" s="10">
        <v>8</v>
      </c>
      <c r="C2" t="s" s="11">
        <v>9</v>
      </c>
      <c r="D2" s="12"/>
      <c r="E2" s="8"/>
      <c r="F2" s="8"/>
      <c r="G2" s="8"/>
      <c r="H2" s="8"/>
      <c r="I2" t="s" s="13">
        <v>10</v>
      </c>
      <c r="J2" s="8"/>
      <c r="K2" s="8"/>
      <c r="L2" s="8"/>
      <c r="M2" s="8"/>
    </row>
    <row r="3" ht="15.5" customHeight="1">
      <c r="A3" t="s" s="14">
        <v>11</v>
      </c>
      <c r="B3" t="s" s="15">
        <v>12</v>
      </c>
      <c r="C3" t="s" s="16">
        <v>13</v>
      </c>
      <c r="D3" s="17">
        <v>100</v>
      </c>
      <c r="E3" s="18">
        <v>150</v>
      </c>
      <c r="F3" s="18">
        <v>175</v>
      </c>
      <c r="G3" s="18">
        <v>200</v>
      </c>
      <c r="H3" s="18">
        <v>225</v>
      </c>
      <c r="I3" s="19">
        <v>250</v>
      </c>
      <c r="J3" s="20">
        <v>275</v>
      </c>
      <c r="K3" s="18">
        <v>300</v>
      </c>
      <c r="L3" s="18">
        <v>325</v>
      </c>
      <c r="M3" s="18">
        <v>350</v>
      </c>
    </row>
    <row r="4" ht="15.5" customHeight="1">
      <c r="A4" s="21">
        <v>1</v>
      </c>
      <c r="B4" s="22">
        <v>150</v>
      </c>
      <c r="C4" s="23">
        <v>40</v>
      </c>
      <c r="D4" s="24">
        <f>(A4*B4*C4*0.05)-600</f>
        <v>-300</v>
      </c>
      <c r="E4" s="25">
        <f>(A4*B4*C4*0.075)-600</f>
        <v>-150</v>
      </c>
      <c r="F4" s="25">
        <f>(A4*B4*C4*0.0875)-600</f>
        <v>-75</v>
      </c>
      <c r="G4" s="26">
        <f>(A4*B4*C4*0.1)-600</f>
        <v>0</v>
      </c>
      <c r="H4" s="27">
        <f>(A4*B4*C4*0.1125)-600</f>
        <v>75</v>
      </c>
      <c r="I4" s="28">
        <f>(A4*B4*C4*0.125)-600</f>
        <v>150</v>
      </c>
      <c r="J4" s="29">
        <f>(A4*B4*C4*0.1375)-600</f>
        <v>225.0000000000001</v>
      </c>
      <c r="K4" s="30">
        <f>(A4*B4*C4*0.15)-600</f>
        <v>300</v>
      </c>
      <c r="L4" s="30">
        <f>(A4*B4*C4*0.1625)-600</f>
        <v>375</v>
      </c>
      <c r="M4" s="30">
        <f>(A4*B4*C4*0.175)-600</f>
        <v>450</v>
      </c>
    </row>
    <row r="5" ht="15" customHeight="1">
      <c r="A5" s="31">
        <v>2</v>
      </c>
      <c r="B5" s="32">
        <v>150</v>
      </c>
      <c r="C5" s="33">
        <v>40</v>
      </c>
      <c r="D5" s="34">
        <f>(A5*B5*C5*0.05)-600</f>
        <v>0</v>
      </c>
      <c r="E5" s="35">
        <f>(A5*B5*C5*0.075)-600</f>
        <v>300</v>
      </c>
      <c r="F5" s="36">
        <f>(A5*B5*C5*0.0875)-600</f>
        <v>450</v>
      </c>
      <c r="G5" s="36">
        <f>(A5*B5*C5*0.1)-600</f>
        <v>600</v>
      </c>
      <c r="H5" s="37">
        <f>(A5*B5*C5*0.1125)-600</f>
        <v>750</v>
      </c>
      <c r="I5" s="38">
        <f>(A5*B5*C5*0.125)-600</f>
        <v>900</v>
      </c>
      <c r="J5" s="39">
        <f>(A5*B5*C5*0.1375)-600</f>
        <v>1050</v>
      </c>
      <c r="K5" s="37">
        <f>(A5*B5*C5*0.15)-600</f>
        <v>1200</v>
      </c>
      <c r="L5" s="37">
        <f>(A5*B5*C5*0.1625)-600</f>
        <v>1350</v>
      </c>
      <c r="M5" s="37">
        <f>(A5*B5*C5*0.175)-600</f>
        <v>1500</v>
      </c>
    </row>
    <row r="6" ht="15" customHeight="1">
      <c r="A6" s="31">
        <v>3</v>
      </c>
      <c r="B6" s="32">
        <v>150</v>
      </c>
      <c r="C6" s="33">
        <v>40</v>
      </c>
      <c r="D6" s="35">
        <f>(A6*B6*C6*0.05)-600</f>
        <v>300</v>
      </c>
      <c r="E6" s="37">
        <f>(A6*B6*C6*0.075)-600</f>
        <v>750</v>
      </c>
      <c r="F6" s="37">
        <f>(A6*B6*C6*0.0875)-600</f>
        <v>975</v>
      </c>
      <c r="G6" s="37">
        <f>(A6*B6*C6*0.1)-600</f>
        <v>1200</v>
      </c>
      <c r="H6" s="37">
        <f>(A6*B6*C6*0.1125)-600</f>
        <v>1425</v>
      </c>
      <c r="I6" s="38">
        <f>(A6*B6*C6*0.125)-600</f>
        <v>1650</v>
      </c>
      <c r="J6" s="39">
        <f>(A6*B6*C6*0.1375)-600</f>
        <v>1875</v>
      </c>
      <c r="K6" s="37">
        <f>(A6*B6*C6*0.15)-600</f>
        <v>2100</v>
      </c>
      <c r="L6" s="37">
        <f>(A6*B6*C6*0.1625)-600</f>
        <v>2325</v>
      </c>
      <c r="M6" s="37">
        <f>(A6*B6*C6*0.175)-600</f>
        <v>2550</v>
      </c>
    </row>
    <row r="7" ht="15" customHeight="1">
      <c r="A7" s="31">
        <v>4</v>
      </c>
      <c r="B7" s="32">
        <v>150</v>
      </c>
      <c r="C7" s="33">
        <v>40</v>
      </c>
      <c r="D7" s="40">
        <f>(A7*B7*C7*0.05)-600</f>
        <v>600</v>
      </c>
      <c r="E7" s="37">
        <f>(A7*B7*C7*0.075)-600</f>
        <v>1200</v>
      </c>
      <c r="F7" s="37">
        <f>(A7*B7*C7*0.0875)-600</f>
        <v>1500</v>
      </c>
      <c r="G7" s="37">
        <f>(A7*B7*C7*0.1)-600</f>
        <v>1800</v>
      </c>
      <c r="H7" s="37">
        <f>(A7*B7*C7*0.1125)-600</f>
        <v>2100</v>
      </c>
      <c r="I7" s="38">
        <f>(A7*B7*C7*0.125)-600</f>
        <v>2400</v>
      </c>
      <c r="J7" s="39">
        <f>(A7*B7*C7*0.1375)-600</f>
        <v>2700</v>
      </c>
      <c r="K7" s="37">
        <f>(A7*B7*C7*0.15)-600</f>
        <v>3000</v>
      </c>
      <c r="L7" s="37">
        <f>(A7*B7*C7*0.1625)-600</f>
        <v>3300</v>
      </c>
      <c r="M7" s="37">
        <f>(A7*B7*C7*0.175)-600</f>
        <v>3600</v>
      </c>
    </row>
    <row r="8" ht="15" customHeight="1">
      <c r="A8" s="31">
        <v>5</v>
      </c>
      <c r="B8" s="32">
        <v>150</v>
      </c>
      <c r="C8" s="33">
        <v>40</v>
      </c>
      <c r="D8" s="40">
        <f>(A8*B8*C8*0.05)-600</f>
        <v>900</v>
      </c>
      <c r="E8" s="37">
        <f>(A8*B8*C8*0.075)-600</f>
        <v>1650</v>
      </c>
      <c r="F8" s="37">
        <f>(A8*B8*C8*0.0875)-600</f>
        <v>2025</v>
      </c>
      <c r="G8" s="37">
        <f>(A8*B8*C8*0.1)-600</f>
        <v>2400</v>
      </c>
      <c r="H8" s="37">
        <f>(A8*B8*C8*0.1125)-600</f>
        <v>2775</v>
      </c>
      <c r="I8" s="38">
        <f>(A8*B8*C8*0.125)-600</f>
        <v>3150</v>
      </c>
      <c r="J8" s="39">
        <f>(A8*B8*C8*0.1375)-600</f>
        <v>3525</v>
      </c>
      <c r="K8" s="37">
        <f>(A8*B8*C8*0.15)-600</f>
        <v>3900</v>
      </c>
      <c r="L8" s="37">
        <f>(A8*B8*C8*0.1625)-600</f>
        <v>4275</v>
      </c>
      <c r="M8" s="37">
        <f>(A8*B8*C8*0.175)-600</f>
        <v>4650</v>
      </c>
    </row>
    <row r="9" ht="15" customHeight="1">
      <c r="A9" s="31">
        <v>6</v>
      </c>
      <c r="B9" s="32">
        <v>150</v>
      </c>
      <c r="C9" s="33">
        <v>40</v>
      </c>
      <c r="D9" s="40">
        <f>(A9*B9*C9*0.05)-600</f>
        <v>1200</v>
      </c>
      <c r="E9" s="37">
        <f>(A9*B9*C9*0.075)-600</f>
        <v>2100</v>
      </c>
      <c r="F9" s="37">
        <f>(A9*B9*C9*0.0875)-600</f>
        <v>2550</v>
      </c>
      <c r="G9" s="37">
        <f>(A9*B9*C9*0.1)-600</f>
        <v>3000</v>
      </c>
      <c r="H9" s="37">
        <f>(A9*B9*C9*0.1125)-600</f>
        <v>3450</v>
      </c>
      <c r="I9" s="38">
        <f>(A9*B9*C9*0.125)-600</f>
        <v>3900</v>
      </c>
      <c r="J9" s="39">
        <f>(A9*B9*C9*0.1375)-600</f>
        <v>4350</v>
      </c>
      <c r="K9" s="37">
        <f>(A9*B9*C9*0.15)-600</f>
        <v>4800</v>
      </c>
      <c r="L9" s="37">
        <f>(A9*B9*C9*0.1625)-600</f>
        <v>5250</v>
      </c>
      <c r="M9" s="37">
        <f>(A9*B9*C9*0.175)-600</f>
        <v>5700</v>
      </c>
    </row>
    <row r="10" ht="15.5" customHeight="1">
      <c r="A10" s="31">
        <v>7</v>
      </c>
      <c r="B10" s="32">
        <v>150</v>
      </c>
      <c r="C10" s="33">
        <v>40</v>
      </c>
      <c r="D10" s="40">
        <f>(A10*B10*C10*0.05)-600</f>
        <v>1500</v>
      </c>
      <c r="E10" s="37">
        <f>(A10*B10*C10*0.075)-600</f>
        <v>2550</v>
      </c>
      <c r="F10" s="37">
        <f>(A10*B10*C10*0.0875)-600</f>
        <v>3075</v>
      </c>
      <c r="G10" s="37">
        <f>(A10*B10*C10*0.1)-600</f>
        <v>3600</v>
      </c>
      <c r="H10" s="37">
        <f>(A10*B10*C10*0.1125)-600</f>
        <v>4125</v>
      </c>
      <c r="I10" s="19">
        <f>(A10*B10*C10*0.125)-600</f>
        <v>4650</v>
      </c>
      <c r="J10" s="39">
        <f>(A10*B10*C10*0.1375)-600</f>
        <v>5175.000000000001</v>
      </c>
      <c r="K10" s="37">
        <f>(A10*B10*C10*0.15)-600</f>
        <v>5700</v>
      </c>
      <c r="L10" s="37">
        <f>(A10*B10*C10*0.1625)-600</f>
        <v>6225</v>
      </c>
      <c r="M10" s="37">
        <f>(A10*B10*C10*0.175)-600</f>
        <v>6749.999999999999</v>
      </c>
    </row>
    <row r="11" ht="16.5" customHeight="1">
      <c r="A11" s="41">
        <v>8</v>
      </c>
      <c r="B11" s="42">
        <v>150</v>
      </c>
      <c r="C11" s="43">
        <v>40</v>
      </c>
      <c r="D11" s="44">
        <f>(A11*B11*C11*0.05)-600</f>
        <v>1800</v>
      </c>
      <c r="E11" s="18">
        <f>(A11*B11*C11*0.075)-600</f>
        <v>3000</v>
      </c>
      <c r="F11" s="18">
        <f>(A11*B11*C11*0.0875)-600</f>
        <v>3600</v>
      </c>
      <c r="G11" s="18">
        <f>(A11*B11*C11*0.1)-600</f>
        <v>4200</v>
      </c>
      <c r="H11" s="45">
        <f>(A11*B11*C11*0.1125)-600</f>
        <v>4800</v>
      </c>
      <c r="I11" s="46">
        <f>(A11*B11*C11*0.125)-600</f>
        <v>5400</v>
      </c>
      <c r="J11" s="47">
        <f>(A11*B11*C11*0.1375)-600</f>
        <v>6000.000000000001</v>
      </c>
      <c r="K11" s="37">
        <f>(A11*B11*C11*0.15)-600</f>
        <v>6600</v>
      </c>
      <c r="L11" s="37">
        <f>(A11*B11*C11*0.1625)-600</f>
        <v>7200</v>
      </c>
      <c r="M11" s="37">
        <f>(A11*B11*C11*0.175)-600</f>
        <v>7800</v>
      </c>
    </row>
    <row r="12" ht="16" customHeight="1">
      <c r="A12" s="48">
        <v>9</v>
      </c>
      <c r="B12" s="49">
        <v>150</v>
      </c>
      <c r="C12" s="50">
        <v>40</v>
      </c>
      <c r="D12" s="27">
        <f>(A12*B12*C12*0.05)-600</f>
        <v>2100</v>
      </c>
      <c r="E12" s="30">
        <f>(A12*B12*C12*0.075)-600</f>
        <v>3450</v>
      </c>
      <c r="F12" s="30">
        <f>(A12*B12*C12*0.0875)-600</f>
        <v>4125</v>
      </c>
      <c r="G12" s="30">
        <f>(A12*B12*C12*0.1)-600</f>
        <v>4800</v>
      </c>
      <c r="H12" s="30">
        <f>(A12*B12*C12*0.1125)-600</f>
        <v>5475</v>
      </c>
      <c r="I12" s="28">
        <f>(A12*B12*C12*0.125)-600</f>
        <v>6150</v>
      </c>
      <c r="J12" s="39">
        <f>(A12*B12*C12*0.1375)-600</f>
        <v>6825.000000000001</v>
      </c>
      <c r="K12" s="37">
        <f>(A12*B12*C12*0.15)-600</f>
        <v>7500</v>
      </c>
      <c r="L12" s="37">
        <f>(A12*B12*C12*0.1625)-600</f>
        <v>8175</v>
      </c>
      <c r="M12" s="37">
        <f>(A12*B12*C12*0.175)-600</f>
        <v>8850</v>
      </c>
    </row>
    <row r="13" ht="15" customHeight="1">
      <c r="A13" s="31">
        <v>10</v>
      </c>
      <c r="B13" s="32">
        <v>150</v>
      </c>
      <c r="C13" s="33">
        <v>40</v>
      </c>
      <c r="D13" s="40">
        <f>(A13*B13*C13*0.05)-600</f>
        <v>2400</v>
      </c>
      <c r="E13" s="37">
        <f>(A13*B13*C13*0.075)-600</f>
        <v>3900</v>
      </c>
      <c r="F13" s="37">
        <f>(A13*B13*C13*0.0875)-600</f>
        <v>4650</v>
      </c>
      <c r="G13" s="37">
        <f>(A13*B13*C13*0.1)-600</f>
        <v>5400</v>
      </c>
      <c r="H13" s="37">
        <f>(A13*B13*C13*0.1125)-600</f>
        <v>6150</v>
      </c>
      <c r="I13" s="38">
        <f>(A13*B13*C13*0.125)-600</f>
        <v>6900</v>
      </c>
      <c r="J13" s="39">
        <f>(A13*B13*C13*0.1375)-600</f>
        <v>7650</v>
      </c>
      <c r="K13" s="37">
        <f>(A13*B13*C13*0.15)-600</f>
        <v>8400</v>
      </c>
      <c r="L13" s="37">
        <f>(A13*B13*C13*0.1625)-600</f>
        <v>9150</v>
      </c>
      <c r="M13" s="37">
        <f>(A13*B13*C13*0.175)-600</f>
        <v>9900</v>
      </c>
    </row>
    <row r="14" ht="15" customHeight="1">
      <c r="A14" s="31">
        <v>11</v>
      </c>
      <c r="B14" s="32">
        <v>150</v>
      </c>
      <c r="C14" s="33">
        <v>40</v>
      </c>
      <c r="D14" s="40">
        <f>(A14*B14*C14*0.05)-600</f>
        <v>2700</v>
      </c>
      <c r="E14" s="37">
        <f>(A14*B14*C14*0.075)-600</f>
        <v>4350</v>
      </c>
      <c r="F14" s="37">
        <f>(A14*B14*C14*0.0875)-600</f>
        <v>5175</v>
      </c>
      <c r="G14" s="37">
        <f>(A14*B14*C14*0.1)-600</f>
        <v>6000</v>
      </c>
      <c r="H14" s="37">
        <f>(A14*B14*C14*0.1125)-600</f>
        <v>6825</v>
      </c>
      <c r="I14" s="38">
        <f>(A14*B14*C14*0.125)-600</f>
        <v>7650</v>
      </c>
      <c r="J14" s="39">
        <f>(A14*B14*C14*0.1375)-600</f>
        <v>8475</v>
      </c>
      <c r="K14" s="37">
        <f>(A14*B14*C14*0.15)-600</f>
        <v>9300</v>
      </c>
      <c r="L14" s="37">
        <f>(A14*B14*C14*0.1625)-600</f>
        <v>10125</v>
      </c>
      <c r="M14" s="37">
        <f>(A14*B14*C14*0.175)-600</f>
        <v>10950</v>
      </c>
    </row>
    <row r="15" ht="15" customHeight="1">
      <c r="A15" s="31">
        <v>12</v>
      </c>
      <c r="B15" s="32">
        <v>150</v>
      </c>
      <c r="C15" s="33">
        <v>40</v>
      </c>
      <c r="D15" s="40">
        <f>(A15*B15*C15*0.05)-600</f>
        <v>3000</v>
      </c>
      <c r="E15" s="37">
        <f>(A15*B15*C15*0.075)-600</f>
        <v>4800</v>
      </c>
      <c r="F15" s="37">
        <f>(A15*B15*C15*0.0875)-600</f>
        <v>5700</v>
      </c>
      <c r="G15" s="37">
        <f>(A15*B15*C15*0.1)-600</f>
        <v>6600</v>
      </c>
      <c r="H15" s="37">
        <f>(A15*B15*C15*0.1125)-600</f>
        <v>7500</v>
      </c>
      <c r="I15" s="38">
        <f>(A15*B15*C15*0.125)-600</f>
        <v>8400</v>
      </c>
      <c r="J15" s="39">
        <f>(A15*B15*C15*0.1375)-600</f>
        <v>9300</v>
      </c>
      <c r="K15" s="37">
        <f>(A15*B15*C15*0.15)-600</f>
        <v>10200</v>
      </c>
      <c r="L15" s="37">
        <f>(A15*B15*C15*0.1625)-600</f>
        <v>11100</v>
      </c>
      <c r="M15" s="37">
        <f>(A15*B15*C15*0.175)-600</f>
        <v>12000</v>
      </c>
    </row>
    <row r="16" ht="15" customHeight="1">
      <c r="A16" s="31">
        <v>13</v>
      </c>
      <c r="B16" s="32">
        <v>150</v>
      </c>
      <c r="C16" s="33">
        <v>40</v>
      </c>
      <c r="D16" s="40">
        <f>(A16*B16*C16*0.05)-600</f>
        <v>3300</v>
      </c>
      <c r="E16" s="37">
        <f>(A16*B16*C16*0.075)-600</f>
        <v>5250</v>
      </c>
      <c r="F16" s="37">
        <f>(A16*B16*C16*0.0875)-600</f>
        <v>6225</v>
      </c>
      <c r="G16" s="37">
        <f>(A16*B16*C16*0.1)-600</f>
        <v>7200</v>
      </c>
      <c r="H16" s="37">
        <f>(A16*B16*C16*0.1125)-600</f>
        <v>8175</v>
      </c>
      <c r="I16" s="38">
        <f>(A16*B16*C16*0.125)-600</f>
        <v>9150</v>
      </c>
      <c r="J16" s="39">
        <f>(A16*B16*C16*0.1375)-600</f>
        <v>10125</v>
      </c>
      <c r="K16" s="37">
        <f>(A16*B16*C16*0.15)-600</f>
        <v>11100</v>
      </c>
      <c r="L16" s="37">
        <f>(A16*B16*C16*0.1625)-600</f>
        <v>12075</v>
      </c>
      <c r="M16" s="37">
        <f>(A16*B16*C16*0.175)-600</f>
        <v>13050</v>
      </c>
    </row>
    <row r="17" ht="15" customHeight="1">
      <c r="A17" s="31">
        <v>14</v>
      </c>
      <c r="B17" s="32">
        <v>150</v>
      </c>
      <c r="C17" s="33">
        <v>40</v>
      </c>
      <c r="D17" s="40">
        <f>(A17*B17*C17*0.05)-600</f>
        <v>3600</v>
      </c>
      <c r="E17" s="37">
        <f>(A17*B17*C17*0.075)-600</f>
        <v>5700</v>
      </c>
      <c r="F17" s="37">
        <f>(A17*B17*C17*0.0875)-600</f>
        <v>6749.999999999999</v>
      </c>
      <c r="G17" s="37">
        <f>(A17*B17*C17*0.1)-600</f>
        <v>7800</v>
      </c>
      <c r="H17" s="37">
        <f>(A17*B17*C17*0.1125)-600</f>
        <v>8850</v>
      </c>
      <c r="I17" s="38">
        <f>(A17*B17*C17*0.125)-600</f>
        <v>9900</v>
      </c>
      <c r="J17" s="39">
        <f>(A17*B17*C17*0.1375)-600</f>
        <v>10950</v>
      </c>
      <c r="K17" s="37">
        <f>(A17*B17*C17*0.15)-600</f>
        <v>12000</v>
      </c>
      <c r="L17" s="37">
        <f>(A17*B17*C17*0.1625)-600</f>
        <v>13050</v>
      </c>
      <c r="M17" s="37">
        <f>(A17*B17*C17*0.175)-600</f>
        <v>14100</v>
      </c>
    </row>
    <row r="18" ht="15" customHeight="1">
      <c r="A18" s="31">
        <v>15</v>
      </c>
      <c r="B18" s="32">
        <v>150</v>
      </c>
      <c r="C18" s="33">
        <v>40</v>
      </c>
      <c r="D18" s="40">
        <f>(A18*B18*C18*0.05)-600</f>
        <v>3900</v>
      </c>
      <c r="E18" s="37">
        <f>(A18*B18*C18*0.075)-600</f>
        <v>6150</v>
      </c>
      <c r="F18" s="37">
        <f>(A18*B18*C18*0.0875)-600</f>
        <v>7274.999999999999</v>
      </c>
      <c r="G18" s="37">
        <f>(A18*B18*C18*0.1)-600</f>
        <v>8400</v>
      </c>
      <c r="H18" s="37">
        <f>(A18*B18*C18*0.1125)-600</f>
        <v>9525</v>
      </c>
      <c r="I18" s="38">
        <f>(A18*B18*C18*0.125)-600</f>
        <v>10650</v>
      </c>
      <c r="J18" s="39">
        <f>(A18*B18*C18*0.1375)-600</f>
        <v>11775</v>
      </c>
      <c r="K18" s="37">
        <f>(A18*B18*C18*0.15)-600</f>
        <v>12900</v>
      </c>
      <c r="L18" s="37">
        <f>(A18*B18*C18*0.1625)-600</f>
        <v>14025</v>
      </c>
      <c r="M18" s="37">
        <f>(A18*B18*C18*0.175)-600</f>
        <v>15150</v>
      </c>
    </row>
    <row r="19" ht="15" customHeight="1">
      <c r="A19" s="51"/>
      <c r="B19" s="8"/>
      <c r="C19" s="8"/>
      <c r="D19" s="8"/>
      <c r="E19" s="8"/>
      <c r="F19" s="8"/>
      <c r="G19" s="8"/>
      <c r="H19" s="8"/>
      <c r="I19" s="8"/>
      <c r="J19" s="8"/>
      <c r="K19" s="8"/>
      <c r="L19" s="8"/>
      <c r="M19" s="8"/>
    </row>
    <row r="20" ht="15" customHeight="1">
      <c r="A20" t="s" s="52">
        <v>14</v>
      </c>
      <c r="B20" s="8"/>
      <c r="C20" s="8"/>
      <c r="D20" s="8"/>
      <c r="E20" s="8"/>
      <c r="F20" s="8"/>
      <c r="G20" s="8"/>
      <c r="H20" s="8"/>
      <c r="I20" s="8"/>
      <c r="J20" s="8"/>
      <c r="K20" s="8"/>
      <c r="L20" s="8"/>
      <c r="M20" s="8"/>
    </row>
    <row r="21" ht="15" customHeight="1">
      <c r="A21" s="51"/>
      <c r="B21" s="8"/>
      <c r="C21" s="8"/>
      <c r="D21" s="8"/>
      <c r="E21" s="8"/>
      <c r="F21" s="8"/>
      <c r="G21" s="8"/>
      <c r="H21" s="8"/>
      <c r="I21" s="8"/>
      <c r="J21" s="8"/>
      <c r="K21" s="8"/>
      <c r="L21" s="8"/>
      <c r="M21" s="8"/>
    </row>
    <row r="22" ht="15" customHeight="1">
      <c r="A22" t="s" s="52">
        <v>15</v>
      </c>
      <c r="B22" s="8"/>
      <c r="C22" s="8"/>
      <c r="D22" s="8"/>
      <c r="E22" s="8"/>
      <c r="F22" s="8"/>
      <c r="G22" s="8"/>
      <c r="H22" s="8"/>
      <c r="I22" s="8"/>
      <c r="J22" s="8"/>
      <c r="K22" s="8"/>
      <c r="L22" s="8"/>
      <c r="M22" s="8"/>
    </row>
    <row r="23" ht="15" customHeight="1">
      <c r="A23" t="s" s="52">
        <v>16</v>
      </c>
      <c r="B23" s="8"/>
      <c r="C23" s="8"/>
      <c r="D23" s="8"/>
      <c r="E23" s="8"/>
      <c r="F23" s="8"/>
      <c r="G23" s="8"/>
      <c r="H23" s="8"/>
      <c r="I23" s="8"/>
      <c r="J23" s="8"/>
      <c r="K23" s="8"/>
      <c r="L23" s="8"/>
      <c r="M23" s="8"/>
    </row>
  </sheetData>
  <mergeCells count="1">
    <mergeCell ref="A1:M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